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riation Register" sheetId="1" state="visible" r:id="rId3"/>
    <sheet name="Client View" sheetId="2" state="visible" r:id="rId4"/>
    <sheet name="Summary" sheetId="3" state="visible" r:id="rId5"/>
    <sheet name="How to Use" sheetId="4" state="visible" r:id="rId6"/>
  </sheets>
  <definedNames>
    <definedName function="false" hidden="false" localSheetId="0" name="_xlnm.Print_Titles" vbProcedure="false">'Variation Register'!$1:$9</definedName>
    <definedName function="false" hidden="true" localSheetId="0" name="_xlnm._FilterDatabase" vbProcedure="false">'Variation Register'!$A$9:$U$19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<sst xmlns="http://schemas.openxmlformats.org/spreadsheetml/2006/main" count="250" uniqueCount="173">
  <si>
    <t xml:space="preserve">VARIATION REGISTER</t>
  </si>
  <si>
    <t xml:space="preserve">Project:</t>
  </si>
  <si>
    <t xml:space="preserve">[Project Name]</t>
  </si>
  <si>
    <t xml:space="preserve">Date:</t>
  </si>
  <si>
    <t xml:space="preserve">Client:</t>
  </si>
  <si>
    <t xml:space="preserve">[Client Name]</t>
  </si>
  <si>
    <t xml:space="preserve">Contract Ref:</t>
  </si>
  <si>
    <t xml:space="preserve">[Ref]</t>
  </si>
  <si>
    <t xml:space="preserve">Contract Type:</t>
  </si>
  <si>
    <t xml:space="preserve">[NEC / JCT / FIDIC]</t>
  </si>
  <si>
    <t xml:space="preserve">Currency:</t>
  </si>
  <si>
    <t xml:space="preserve">GBP (£)</t>
  </si>
  <si>
    <t xml:space="preserve">Prepared By:</t>
  </si>
  <si>
    <t xml:space="preserve">[Your Company / QS]</t>
  </si>
  <si>
    <t xml:space="preserve">Ref</t>
  </si>
  <si>
    <t xml:space="preserve">Title</t>
  </si>
  <si>
    <t xml:space="preserve">Description</t>
  </si>
  <si>
    <t xml:space="preserve">Instruction Ref</t>
  </si>
  <si>
    <t xml:space="preserve">Date Instructed</t>
  </si>
  <si>
    <t xml:space="preserve">Originator</t>
  </si>
  <si>
    <t xml:space="preserve">Status</t>
  </si>
  <si>
    <t xml:space="preserve">Discipline</t>
  </si>
  <si>
    <t xml:space="preserve">Location / Area</t>
  </si>
  <si>
    <t xml:space="preserve">Quoted Value</t>
  </si>
  <si>
    <t xml:space="preserve">Assessed Value</t>
  </si>
  <si>
    <t xml:space="preserve">Agreed Value</t>
  </si>
  <si>
    <t xml:space="preserve">Difference</t>
  </si>
  <si>
    <t xml:space="preserve">Net Change</t>
  </si>
  <si>
    <t xml:space="preserve">Cumulative</t>
  </si>
  <si>
    <t xml:space="preserve">Type</t>
  </si>
  <si>
    <t xml:space="preserve">In Valuation?</t>
  </si>
  <si>
    <t xml:space="preserve">Val No.</t>
  </si>
  <si>
    <t xml:space="preserve">Risk (1-10)</t>
  </si>
  <si>
    <t xml:space="preserve">Time Impact</t>
  </si>
  <si>
    <t xml:space="preserve">Notes</t>
  </si>
  <si>
    <t xml:space="preserve">VAR-001</t>
  </si>
  <si>
    <t xml:space="preserve">Steelwork design change</t>
  </si>
  <si>
    <t xml:space="preserve">Revised steel beam sizes to ground floor structure per RFI-045</t>
  </si>
  <si>
    <t xml:space="preserve">SI-001</t>
  </si>
  <si>
    <t xml:space="preserve">Client</t>
  </si>
  <si>
    <t xml:space="preserve">Agreed</t>
  </si>
  <si>
    <t xml:space="preserve">Structural</t>
  </si>
  <si>
    <t xml:space="preserve">Ground Floor</t>
  </si>
  <si>
    <t xml:space="preserve">Add</t>
  </si>
  <si>
    <t xml:space="preserve">Yes</t>
  </si>
  <si>
    <t xml:space="preserve">No</t>
  </si>
  <si>
    <t xml:space="preserve">Agreed at PM meeting 22/03</t>
  </si>
  <si>
    <t xml:space="preserve">VAR-002</t>
  </si>
  <si>
    <t xml:space="preserve">Interior setting out revision</t>
  </si>
  <si>
    <t xml:space="preserve">Amended partition layout to Level 2 offices following tenant confirmation</t>
  </si>
  <si>
    <t xml:space="preserve">SI-002</t>
  </si>
  <si>
    <t xml:space="preserve">Project Manager</t>
  </si>
  <si>
    <t xml:space="preserve">Proposed</t>
  </si>
  <si>
    <t xml:space="preserve">Internal Fit Out</t>
  </si>
  <si>
    <t xml:space="preserve">Level 2</t>
  </si>
  <si>
    <t xml:space="preserve">Awaiting QS assessment</t>
  </si>
  <si>
    <t xml:space="preserve">VAR-003</t>
  </si>
  <si>
    <t xml:space="preserve">Lift procurement specification</t>
  </si>
  <si>
    <t xml:space="preserve">Upgrade from 2nr to 3nr passenger lifts per revised fire strategy</t>
  </si>
  <si>
    <t xml:space="preserve">IN-003</t>
  </si>
  <si>
    <t xml:space="preserve">Contractor</t>
  </si>
  <si>
    <t xml:space="preserve">Priced</t>
  </si>
  <si>
    <t xml:space="preserve">Vertical Transport</t>
  </si>
  <si>
    <t xml:space="preserve">Core</t>
  </si>
  <si>
    <t xml:space="preserve">4 weeks</t>
  </si>
  <si>
    <t xml:space="preserve">High risk — long lead item</t>
  </si>
  <si>
    <t xml:space="preserve">VAR-004</t>
  </si>
  <si>
    <t xml:space="preserve">Drainage diversion</t>
  </si>
  <si>
    <t xml:space="preserve">Divert existing foul drainage run discovered during excavation</t>
  </si>
  <si>
    <t xml:space="preserve">SI-004</t>
  </si>
  <si>
    <t xml:space="preserve">Engineer</t>
  </si>
  <si>
    <t xml:space="preserve">Instructed</t>
  </si>
  <si>
    <t xml:space="preserve">Civils</t>
  </si>
  <si>
    <t xml:space="preserve">External</t>
  </si>
  <si>
    <t xml:space="preserve">2 weeks</t>
  </si>
  <si>
    <t xml:space="preserve">Unforeseen ground conditions</t>
  </si>
  <si>
    <t xml:space="preserve">VAR-005</t>
  </si>
  <si>
    <t xml:space="preserve">Omit roof terrace planters</t>
  </si>
  <si>
    <t xml:space="preserve">Client instruction to remove roof terrace planting scheme</t>
  </si>
  <si>
    <t xml:space="preserve">CI-005</t>
  </si>
  <si>
    <t xml:space="preserve">Landscaping</t>
  </si>
  <si>
    <t xml:space="preserve">Roof</t>
  </si>
  <si>
    <t xml:space="preserve">Omit</t>
  </si>
  <si>
    <t xml:space="preserve">Credit confirmed</t>
  </si>
  <si>
    <t xml:space="preserve">VAR-006</t>
  </si>
  <si>
    <t xml:space="preserve">Fire stopping upgrade</t>
  </si>
  <si>
    <t xml:space="preserve">Additional fire stopping to service risers per building control comments</t>
  </si>
  <si>
    <t xml:space="preserve">SI-006</t>
  </si>
  <si>
    <t xml:space="preserve">Fire Protection</t>
  </si>
  <si>
    <t xml:space="preserve">Risers</t>
  </si>
  <si>
    <t xml:space="preserve">Provisional cost — survey needed</t>
  </si>
  <si>
    <t xml:space="preserve">VAR-007</t>
  </si>
  <si>
    <t xml:space="preserve">External cladding colour change</t>
  </si>
  <si>
    <t xml:space="preserve">Revised cladding colour from RAL 7016 to RAL 9005 per architect instruction</t>
  </si>
  <si>
    <t xml:space="preserve">AI-007</t>
  </si>
  <si>
    <t xml:space="preserve">Facade</t>
  </si>
  <si>
    <t xml:space="preserve">No programme impact expected</t>
  </si>
  <si>
    <t xml:space="preserve">VAR-008</t>
  </si>
  <si>
    <t xml:space="preserve">Additional power outlets</t>
  </si>
  <si>
    <t xml:space="preserve">Extra double sockets to ground floor retail units (15nr additional)</t>
  </si>
  <si>
    <t xml:space="preserve">SI-008</t>
  </si>
  <si>
    <t xml:space="preserve">M&amp;E</t>
  </si>
  <si>
    <t xml:space="preserve">VAR-009</t>
  </si>
  <si>
    <t xml:space="preserve">Revised pile design</t>
  </si>
  <si>
    <t xml:space="preserve">Additional piles required due to revised geotechnical report</t>
  </si>
  <si>
    <t xml:space="preserve">SI-009</t>
  </si>
  <si>
    <t xml:space="preserve">Substructure</t>
  </si>
  <si>
    <t xml:space="preserve">Foundations</t>
  </si>
  <si>
    <t xml:space="preserve">3 weeks</t>
  </si>
  <si>
    <t xml:space="preserve">Critical path item</t>
  </si>
  <si>
    <t xml:space="preserve">VAR-010</t>
  </si>
  <si>
    <t xml:space="preserve">Omit feature staircase</t>
  </si>
  <si>
    <t xml:space="preserve">Client value engineering — replace feature stair with standard</t>
  </si>
  <si>
    <t xml:space="preserve">CI-010</t>
  </si>
  <si>
    <t xml:space="preserve">Atrium</t>
  </si>
  <si>
    <t xml:space="preserve">VE saving agreed</t>
  </si>
  <si>
    <t xml:space="preserve">TOTALS</t>
  </si>
  <si>
    <t xml:space="preserve">VARIATION REGISTER — CLIENT VIEW</t>
  </si>
  <si>
    <t xml:space="preserve">VARIATION SUMMARY</t>
  </si>
  <si>
    <t xml:space="preserve">Count</t>
  </si>
  <si>
    <t xml:space="preserve">Total Quoted</t>
  </si>
  <si>
    <t xml:space="preserve">Total Agreed</t>
  </si>
  <si>
    <t xml:space="preserve">Rejected</t>
  </si>
  <si>
    <t xml:space="preserve">Withdrawn</t>
  </si>
  <si>
    <t xml:space="preserve">TOTAL</t>
  </si>
  <si>
    <t xml:space="preserve">VARIATION REGISTER TEMPLATE</t>
  </si>
  <si>
    <t xml:space="preserve">Getting Started</t>
  </si>
  <si>
    <t xml:space="preserve">1. Update the project details in the header area (Project, Client, Contract Ref, etc.)</t>
  </si>
  <si>
    <t xml:space="preserve">2. Delete the sample data rows and start entering your own variations</t>
  </si>
  <si>
    <t xml:space="preserve">3. Use the Ref format VAR-001, VAR-002 etc. or your own numbering scheme</t>
  </si>
  <si>
    <t xml:space="preserve">4. Status, Originator, Type, and In Valuation columns have dropdowns — click the cell to select</t>
  </si>
  <si>
    <t xml:space="preserve">Sheets in this Template</t>
  </si>
  <si>
    <t xml:space="preserve">Variation Register</t>
  </si>
  <si>
    <t xml:space="preserve">Main working sheet — enter all variation data here</t>
  </si>
  <si>
    <t xml:space="preserve">Client View</t>
  </si>
  <si>
    <t xml:space="preserve">Stripped-back view for sharing with clients — auto-linked to the main register</t>
  </si>
  <si>
    <t xml:space="preserve">Summary</t>
  </si>
  <si>
    <t xml:space="preserve">Auto-calculated breakdown by status with totals</t>
  </si>
  <si>
    <t xml:space="preserve">How to Use</t>
  </si>
  <si>
    <t xml:space="preserve">This sheet — column guide and tips</t>
  </si>
  <si>
    <t xml:space="preserve">Column Guide</t>
  </si>
  <si>
    <t xml:space="preserve">Unique variation reference number</t>
  </si>
  <si>
    <t xml:space="preserve">Short descriptive title for the variation</t>
  </si>
  <si>
    <t xml:space="preserve">Detailed description of the change</t>
  </si>
  <si>
    <t xml:space="preserve">Reference to the SI, AI, PMI, or CE that triggered the variation</t>
  </si>
  <si>
    <t xml:space="preserve">Date the variation was instructed or notified (DD/MM/YYYY)</t>
  </si>
  <si>
    <t xml:space="preserve">Who raised it: Client, Engineer, Contractor, PM, or Cost Consultant (dropdown)</t>
  </si>
  <si>
    <t xml:space="preserve">Current status: Proposed → Instructed → Priced → Agreed (dropdown)</t>
  </si>
  <si>
    <t xml:space="preserve">Trade or discipline affected (e.g. Structural, M&amp;E, Civils)</t>
  </si>
  <si>
    <t xml:space="preserve">Where on site the variation applies</t>
  </si>
  <si>
    <t xml:space="preserve">Contractor's quoted price</t>
  </si>
  <si>
    <t xml:space="preserve">QS / Cost Consultant's assessed value</t>
  </si>
  <si>
    <t xml:space="preserve">Final agreed value (leave blank until agreed)</t>
  </si>
  <si>
    <t xml:space="preserve">Auto-calculated: Agreed minus Quoted</t>
  </si>
  <si>
    <t xml:space="preserve">Auto-calculated: best available value (Agreed &gt; Assessed &gt; Quoted)</t>
  </si>
  <si>
    <t xml:space="preserve">Auto-calculated: running total of Net Change</t>
  </si>
  <si>
    <t xml:space="preserve">Add (cost increase) or Omit (credit) (dropdown)</t>
  </si>
  <si>
    <t xml:space="preserve">Whether included in a payment valuation (dropdown)</t>
  </si>
  <si>
    <t xml:space="preserve">Which valuation number it was included in</t>
  </si>
  <si>
    <t xml:space="preserve">Risk score: 1-3 Low, 4-6 Medium, 7-10 High (validated)</t>
  </si>
  <si>
    <t xml:space="preserve">Whether the variation affects the programme/schedule</t>
  </si>
  <si>
    <t xml:space="preserve">Any additional notes, references, or comments</t>
  </si>
  <si>
    <t xml:space="preserve">Tips</t>
  </si>
  <si>
    <t xml:space="preserve">• Filters are enabled — use them to quickly find variations by status, originator, or discipline</t>
  </si>
  <si>
    <t xml:space="preserve">• Difference, Net Change, and Cumulative columns calculate automatically</t>
  </si>
  <si>
    <t xml:space="preserve">• The Client View sheet auto-updates from the main register — just print or export it</t>
  </si>
  <si>
    <t xml:space="preserve">• Print in A3 Landscape for best results (already configured)</t>
  </si>
  <si>
    <t xml:space="preserve">• Freeze panes keep headers visible when scrolling</t>
  </si>
  <si>
    <t xml:space="preserve">Need more?</t>
  </si>
  <si>
    <t xml:space="preserve">If you're outgrowing this spreadsheet, try ChangeLog — a purpose-built</t>
  </si>
  <si>
    <t xml:space="preserve">variation register for construction teams. Multiple views, clean exports,</t>
  </si>
  <si>
    <t xml:space="preserve">full audit trail, and team collaboration.</t>
  </si>
  <si>
    <t xml:space="preserve">Visit: https://change-log.app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</si>
</sst>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\£#,##0;&quot;(£&quot;#,##0\);\-"/>
    <numFmt numFmtId="167" formatCode="General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2B5797"/>
      <name val="Arial"/>
      <family val="0"/>
      <charset val="1"/>
    </font>
    <font>
      <b val="true"/>
      <sz val="9"/>
      <color rgb="FF666666"/>
      <name val="Arial"/>
      <family val="0"/>
      <charset val="1"/>
    </font>
    <font>
      <sz val="9"/>
      <color rgb="FF2B5797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2B5797"/>
      <name val="Arial"/>
      <family val="0"/>
      <charset val="1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sz val="9"/>
      <color rgb="FF999999"/>
      <name val="Arial"/>
      <family val="0"/>
      <charset val="1"/>
    </font>
    <font>
      <b val="true"/>
      <sz val="10"/>
      <color rgb="FF2B5797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sz val="8"/>
      <color rgb="FF666666"/>
      <name val="Arial"/>
      <family val="0"/>
      <charset val="1"/>
    </font>
    <font>
      <b val="true"/>
      <sz val="12"/>
      <color rgb="FF2B5797"/>
      <name val="Arial"/>
      <family val="0"/>
      <charset val="1"/>
    </font>
    <font>
      <sz val="10"/>
      <color rgb="FF333333"/>
      <name val="Arial"/>
      <family val="0"/>
      <charset val="1"/>
    </font>
    <font>
      <sz val="10"/>
      <color rgb="FF666666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2B5797"/>
        <bgColor rgb="FF0066CC"/>
      </patternFill>
    </fill>
    <fill>
      <patternFill patternType="solid">
        <fgColor rgb="FFDCFCE7"/>
        <bgColor rgb="FFF2F2F2"/>
      </patternFill>
    </fill>
    <fill>
      <patternFill patternType="solid">
        <fgColor rgb="FFF2F2F2"/>
        <bgColor rgb="FFE5E7EB"/>
      </patternFill>
    </fill>
    <fill>
      <patternFill patternType="solid">
        <fgColor rgb="FFFEF3C7"/>
        <bgColor rgb="FFF2F2F2"/>
      </patternFill>
    </fill>
    <fill>
      <patternFill patternType="solid">
        <fgColor rgb="FFDBEAFE"/>
        <bgColor rgb="FFE5E7EB"/>
      </patternFill>
    </fill>
    <fill>
      <patternFill patternType="solid">
        <fgColor rgb="FFFEE2E2"/>
        <bgColor rgb="FFE5E7EB"/>
      </patternFill>
    </fill>
    <fill>
      <patternFill patternType="solid">
        <fgColor rgb="FFE5E7EB"/>
        <bgColor rgb="FFDBEAFE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/>
      <right/>
      <top style="medium">
        <color rgb="FF2B5797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 patternType="solid">
          <fgColor rgb="FF2B5797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DBEAFE"/>
          <bgColor rgb="FF000000"/>
        </patternFill>
      </fill>
    </dxf>
    <dxf>
      <fill>
        <patternFill patternType="solid">
          <fgColor rgb="FFDCFCE7"/>
          <bgColor rgb="FF000000"/>
        </patternFill>
      </fill>
    </dxf>
    <dxf>
      <fill>
        <patternFill patternType="solid">
          <fgColor rgb="FFF2F2F2"/>
          <bgColor rgb="FF000000"/>
        </patternFill>
      </fill>
    </dxf>
    <dxf>
      <fill>
        <patternFill patternType="solid">
          <fgColor rgb="FFFEF3C7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DCFCE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AFE"/>
      <rgbColor rgb="FFE5E7EB"/>
      <rgbColor rgb="FFF2F2F2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2B57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9" topLeftCell="A10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8"/>
    <col collapsed="false" customWidth="true" hidden="false" outlineLevel="0" max="3" min="3" style="0" width="32"/>
    <col collapsed="false" customWidth="true" hidden="false" outlineLevel="0" max="4" min="4" style="0" width="14"/>
    <col collapsed="false" customWidth="true" hidden="false" outlineLevel="0" max="5" min="5" style="0" width="13"/>
    <col collapsed="false" customWidth="true" hidden="false" outlineLevel="0" max="6" min="6" style="0" width="14"/>
    <col collapsed="false" customWidth="true" hidden="false" outlineLevel="0" max="7" min="7" style="0" width="12"/>
    <col collapsed="false" customWidth="true" hidden="false" outlineLevel="0" max="9" min="8" style="0" width="14"/>
    <col collapsed="false" customWidth="true" hidden="false" outlineLevel="0" max="12" min="10" style="0" width="13"/>
    <col collapsed="false" customWidth="true" hidden="false" outlineLevel="0" max="15" min="13" style="0" width="12"/>
    <col collapsed="false" customWidth="true" hidden="false" outlineLevel="0" max="16" min="16" style="0" width="8"/>
    <col collapsed="false" customWidth="true" hidden="false" outlineLevel="0" max="17" min="17" style="0" width="11"/>
    <col collapsed="false" customWidth="true" hidden="false" outlineLevel="0" max="18" min="18" style="0" width="8"/>
    <col collapsed="false" customWidth="true" hidden="false" outlineLevel="0" max="19" min="19" style="0" width="10"/>
    <col collapsed="false" customWidth="true" hidden="false" outlineLevel="0" max="20" min="20" style="0" width="12"/>
    <col collapsed="false" customWidth="true" hidden="false" outlineLevel="0" max="21" min="21" style="0" width="28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19.5" hidden="false" customHeight="true" outlineLevel="0" collapsed="false">
      <c r="A2" s="2" t="s">
        <v>1</v>
      </c>
      <c r="B2" s="3" t="s">
        <v>2</v>
      </c>
      <c r="D2" s="2" t="s">
        <v>3</v>
      </c>
      <c r="E2" s="4" t="n">
        <f aca="true">TODAY()</f>
        <v>46058</v>
      </c>
    </row>
    <row r="3" customFormat="false" ht="19.5" hidden="false" customHeight="true" outlineLevel="0" collapsed="false">
      <c r="A3" s="2" t="s">
        <v>4</v>
      </c>
      <c r="B3" s="3" t="s">
        <v>5</v>
      </c>
    </row>
    <row r="4" customFormat="false" ht="19.5" hidden="false" customHeight="true" outlineLevel="0" collapsed="false">
      <c r="A4" s="2" t="s">
        <v>6</v>
      </c>
      <c r="B4" s="3" t="s">
        <v>7</v>
      </c>
    </row>
    <row r="5" customFormat="false" ht="19.5" hidden="false" customHeight="true" outlineLevel="0" collapsed="false">
      <c r="A5" s="2" t="s">
        <v>8</v>
      </c>
      <c r="B5" s="3" t="s">
        <v>9</v>
      </c>
    </row>
    <row r="6" customFormat="false" ht="19.5" hidden="false" customHeight="true" outlineLevel="0" collapsed="false">
      <c r="A6" s="2" t="s">
        <v>10</v>
      </c>
      <c r="B6" s="3" t="s">
        <v>11</v>
      </c>
    </row>
    <row r="7" customFormat="false" ht="19.5" hidden="false" customHeight="true" outlineLevel="0" collapsed="false">
      <c r="A7" s="2" t="s">
        <v>12</v>
      </c>
      <c r="B7" s="3" t="s">
        <v>13</v>
      </c>
    </row>
    <row r="8" customFormat="false" ht="7.5" hidden="false" customHeight="true" outlineLevel="0" collapsed="false"/>
    <row r="9" customFormat="false" ht="31.5" hidden="false" customHeight="true" outlineLevel="0" collapsed="false">
      <c r="A9" s="5" t="s">
        <v>14</v>
      </c>
      <c r="B9" s="5" t="s">
        <v>15</v>
      </c>
      <c r="C9" s="5" t="s">
        <v>16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27</v>
      </c>
      <c r="O9" s="5" t="s">
        <v>28</v>
      </c>
      <c r="P9" s="5" t="s">
        <v>29</v>
      </c>
      <c r="Q9" s="5" t="s">
        <v>30</v>
      </c>
      <c r="R9" s="5" t="s">
        <v>31</v>
      </c>
      <c r="S9" s="5" t="s">
        <v>32</v>
      </c>
      <c r="T9" s="5" t="s">
        <v>33</v>
      </c>
      <c r="U9" s="5" t="s">
        <v>34</v>
      </c>
    </row>
    <row r="10" customFormat="false" ht="27.75" hidden="false" customHeight="true" outlineLevel="0" collapsed="false">
      <c r="A10" s="6" t="s">
        <v>35</v>
      </c>
      <c r="B10" s="7" t="s">
        <v>36</v>
      </c>
      <c r="C10" s="8" t="s">
        <v>37</v>
      </c>
      <c r="D10" s="7" t="s">
        <v>38</v>
      </c>
      <c r="E10" s="9" t="n">
        <v>45731</v>
      </c>
      <c r="F10" s="10" t="s">
        <v>39</v>
      </c>
      <c r="G10" s="11" t="s">
        <v>40</v>
      </c>
      <c r="H10" s="7" t="s">
        <v>41</v>
      </c>
      <c r="I10" s="7" t="s">
        <v>42</v>
      </c>
      <c r="J10" s="12" t="n">
        <v>50000</v>
      </c>
      <c r="K10" s="12" t="n">
        <v>40000</v>
      </c>
      <c r="L10" s="12" t="n">
        <v>42000</v>
      </c>
      <c r="M10" s="12" t="n">
        <f aca="false">IF(AND(L10&lt;&gt;"",J10&lt;&gt;""),L10-J10,"")</f>
        <v>-8000</v>
      </c>
      <c r="N10" s="12" t="n">
        <f aca="false">IF(L10&lt;&gt;"",L10,IF(K10&lt;&gt;"",K10,IF(J10&lt;&gt;"",J10,"")))</f>
        <v>42000</v>
      </c>
      <c r="O10" s="13" t="n">
        <f aca="false">IF(N10&lt;&gt;"",N10,"")</f>
        <v>42000</v>
      </c>
      <c r="P10" s="10" t="s">
        <v>43</v>
      </c>
      <c r="Q10" s="10" t="s">
        <v>44</v>
      </c>
      <c r="R10" s="10" t="n">
        <v>3</v>
      </c>
      <c r="S10" s="10" t="n">
        <v>6</v>
      </c>
      <c r="T10" s="10" t="s">
        <v>45</v>
      </c>
      <c r="U10" s="8" t="s">
        <v>46</v>
      </c>
    </row>
    <row r="11" customFormat="false" ht="27.75" hidden="false" customHeight="true" outlineLevel="0" collapsed="false">
      <c r="A11" s="6" t="s">
        <v>47</v>
      </c>
      <c r="B11" s="7" t="s">
        <v>48</v>
      </c>
      <c r="C11" s="8" t="s">
        <v>49</v>
      </c>
      <c r="D11" s="7" t="s">
        <v>50</v>
      </c>
      <c r="E11" s="9" t="n">
        <v>45738</v>
      </c>
      <c r="F11" s="10" t="s">
        <v>51</v>
      </c>
      <c r="G11" s="14" t="s">
        <v>52</v>
      </c>
      <c r="H11" s="7" t="s">
        <v>53</v>
      </c>
      <c r="I11" s="7" t="s">
        <v>54</v>
      </c>
      <c r="J11" s="12" t="n">
        <v>25000</v>
      </c>
      <c r="K11" s="12" t="n">
        <v>15000</v>
      </c>
      <c r="L11" s="12"/>
      <c r="M11" s="12" t="str">
        <f aca="false">IF(AND(L11&lt;&gt;"",J11&lt;&gt;""),L11-J11,"")</f>
        <v/>
      </c>
      <c r="N11" s="12" t="n">
        <f aca="false">IF(L11&lt;&gt;"",L11,IF(K11&lt;&gt;"",K11,IF(J11&lt;&gt;"",J11,"")))</f>
        <v>15000</v>
      </c>
      <c r="O11" s="13" t="n">
        <f aca="false">IF(N11&lt;&gt;"",O10+N11,O10)</f>
        <v>57000</v>
      </c>
      <c r="P11" s="10" t="s">
        <v>43</v>
      </c>
      <c r="Q11" s="10" t="s">
        <v>45</v>
      </c>
      <c r="R11" s="10"/>
      <c r="S11" s="10" t="n">
        <v>4</v>
      </c>
      <c r="T11" s="10" t="s">
        <v>45</v>
      </c>
      <c r="U11" s="8" t="s">
        <v>55</v>
      </c>
    </row>
    <row r="12" customFormat="false" ht="27.75" hidden="false" customHeight="true" outlineLevel="0" collapsed="false">
      <c r="A12" s="6" t="s">
        <v>56</v>
      </c>
      <c r="B12" s="7" t="s">
        <v>57</v>
      </c>
      <c r="C12" s="8" t="s">
        <v>58</v>
      </c>
      <c r="D12" s="7" t="s">
        <v>59</v>
      </c>
      <c r="E12" s="9" t="n">
        <v>45748</v>
      </c>
      <c r="F12" s="10" t="s">
        <v>60</v>
      </c>
      <c r="G12" s="15" t="s">
        <v>61</v>
      </c>
      <c r="H12" s="7" t="s">
        <v>62</v>
      </c>
      <c r="I12" s="7" t="s">
        <v>63</v>
      </c>
      <c r="J12" s="12" t="n">
        <v>600000</v>
      </c>
      <c r="K12" s="12" t="n">
        <v>400000</v>
      </c>
      <c r="L12" s="12"/>
      <c r="M12" s="12" t="str">
        <f aca="false">IF(AND(L12&lt;&gt;"",J12&lt;&gt;""),L12-J12,"")</f>
        <v/>
      </c>
      <c r="N12" s="12" t="n">
        <f aca="false">IF(L12&lt;&gt;"",L12,IF(K12&lt;&gt;"",K12,IF(J12&lt;&gt;"",J12,"")))</f>
        <v>400000</v>
      </c>
      <c r="O12" s="13" t="n">
        <f aca="false">IF(N12&lt;&gt;"",O11+N12,O11)</f>
        <v>457000</v>
      </c>
      <c r="P12" s="10" t="s">
        <v>43</v>
      </c>
      <c r="Q12" s="10" t="s">
        <v>45</v>
      </c>
      <c r="R12" s="10"/>
      <c r="S12" s="10" t="n">
        <v>8</v>
      </c>
      <c r="T12" s="10" t="s">
        <v>64</v>
      </c>
      <c r="U12" s="8" t="s">
        <v>65</v>
      </c>
    </row>
    <row r="13" customFormat="false" ht="27.75" hidden="false" customHeight="true" outlineLevel="0" collapsed="false">
      <c r="A13" s="6" t="s">
        <v>66</v>
      </c>
      <c r="B13" s="7" t="s">
        <v>67</v>
      </c>
      <c r="C13" s="8" t="s">
        <v>68</v>
      </c>
      <c r="D13" s="7" t="s">
        <v>69</v>
      </c>
      <c r="E13" s="9" t="n">
        <v>45757</v>
      </c>
      <c r="F13" s="10" t="s">
        <v>70</v>
      </c>
      <c r="G13" s="16" t="s">
        <v>71</v>
      </c>
      <c r="H13" s="7" t="s">
        <v>72</v>
      </c>
      <c r="I13" s="7" t="s">
        <v>73</v>
      </c>
      <c r="J13" s="12" t="n">
        <v>85000</v>
      </c>
      <c r="K13" s="12"/>
      <c r="L13" s="12"/>
      <c r="M13" s="12" t="str">
        <f aca="false">IF(AND(L13&lt;&gt;"",J13&lt;&gt;""),L13-J13,"")</f>
        <v/>
      </c>
      <c r="N13" s="12" t="n">
        <f aca="false">IF(L13&lt;&gt;"",L13,IF(K13&lt;&gt;"",K13,IF(J13&lt;&gt;"",J13,"")))</f>
        <v>85000</v>
      </c>
      <c r="O13" s="13" t="n">
        <f aca="false">IF(N13&lt;&gt;"",O12+N13,O12)</f>
        <v>542000</v>
      </c>
      <c r="P13" s="10" t="s">
        <v>43</v>
      </c>
      <c r="Q13" s="10" t="s">
        <v>45</v>
      </c>
      <c r="R13" s="10"/>
      <c r="S13" s="10" t="n">
        <v>5</v>
      </c>
      <c r="T13" s="10" t="s">
        <v>74</v>
      </c>
      <c r="U13" s="8" t="s">
        <v>75</v>
      </c>
    </row>
    <row r="14" customFormat="false" ht="27.75" hidden="false" customHeight="true" outlineLevel="0" collapsed="false">
      <c r="A14" s="6" t="s">
        <v>76</v>
      </c>
      <c r="B14" s="7" t="s">
        <v>77</v>
      </c>
      <c r="C14" s="8" t="s">
        <v>78</v>
      </c>
      <c r="D14" s="7" t="s">
        <v>79</v>
      </c>
      <c r="E14" s="9" t="n">
        <v>45765</v>
      </c>
      <c r="F14" s="10" t="s">
        <v>39</v>
      </c>
      <c r="G14" s="11" t="s">
        <v>40</v>
      </c>
      <c r="H14" s="7" t="s">
        <v>80</v>
      </c>
      <c r="I14" s="7" t="s">
        <v>81</v>
      </c>
      <c r="J14" s="12" t="n">
        <v>-35000</v>
      </c>
      <c r="K14" s="12" t="n">
        <v>-35000</v>
      </c>
      <c r="L14" s="12" t="n">
        <v>-35000</v>
      </c>
      <c r="M14" s="12" t="n">
        <f aca="false">IF(AND(L14&lt;&gt;"",J14&lt;&gt;""),L14-J14,"")</f>
        <v>0</v>
      </c>
      <c r="N14" s="12" t="n">
        <f aca="false">IF(L14&lt;&gt;"",L14,IF(K14&lt;&gt;"",K14,IF(J14&lt;&gt;"",J14,"")))</f>
        <v>-35000</v>
      </c>
      <c r="O14" s="13" t="n">
        <f aca="false">IF(N14&lt;&gt;"",O13+N14,O13)</f>
        <v>507000</v>
      </c>
      <c r="P14" s="10" t="s">
        <v>82</v>
      </c>
      <c r="Q14" s="10" t="s">
        <v>44</v>
      </c>
      <c r="R14" s="10" t="n">
        <v>3</v>
      </c>
      <c r="S14" s="10" t="n">
        <v>2</v>
      </c>
      <c r="T14" s="10" t="s">
        <v>45</v>
      </c>
      <c r="U14" s="8" t="s">
        <v>83</v>
      </c>
    </row>
    <row r="15" customFormat="false" ht="27.75" hidden="false" customHeight="true" outlineLevel="0" collapsed="false">
      <c r="A15" s="6" t="s">
        <v>84</v>
      </c>
      <c r="B15" s="7" t="s">
        <v>85</v>
      </c>
      <c r="C15" s="8" t="s">
        <v>86</v>
      </c>
      <c r="D15" s="7" t="s">
        <v>87</v>
      </c>
      <c r="E15" s="9" t="n">
        <v>45779</v>
      </c>
      <c r="F15" s="10" t="s">
        <v>70</v>
      </c>
      <c r="G15" s="14" t="s">
        <v>52</v>
      </c>
      <c r="H15" s="7" t="s">
        <v>88</v>
      </c>
      <c r="I15" s="7" t="s">
        <v>89</v>
      </c>
      <c r="J15" s="12" t="n">
        <v>120000</v>
      </c>
      <c r="K15" s="12"/>
      <c r="L15" s="12"/>
      <c r="M15" s="12" t="str">
        <f aca="false">IF(AND(L15&lt;&gt;"",J15&lt;&gt;""),L15-J15,"")</f>
        <v/>
      </c>
      <c r="N15" s="12" t="n">
        <f aca="false">IF(L15&lt;&gt;"",L15,IF(K15&lt;&gt;"",K15,IF(J15&lt;&gt;"",J15,"")))</f>
        <v>120000</v>
      </c>
      <c r="O15" s="13" t="n">
        <f aca="false">IF(N15&lt;&gt;"",O14+N15,O14)</f>
        <v>627000</v>
      </c>
      <c r="P15" s="10" t="s">
        <v>43</v>
      </c>
      <c r="Q15" s="10" t="s">
        <v>45</v>
      </c>
      <c r="R15" s="10"/>
      <c r="S15" s="10" t="n">
        <v>7</v>
      </c>
      <c r="T15" s="10" t="s">
        <v>45</v>
      </c>
      <c r="U15" s="8" t="s">
        <v>90</v>
      </c>
    </row>
    <row r="16" customFormat="false" ht="27.75" hidden="false" customHeight="true" outlineLevel="0" collapsed="false">
      <c r="A16" s="6" t="s">
        <v>91</v>
      </c>
      <c r="B16" s="7" t="s">
        <v>92</v>
      </c>
      <c r="C16" s="8" t="s">
        <v>93</v>
      </c>
      <c r="D16" s="7" t="s">
        <v>94</v>
      </c>
      <c r="E16" s="9" t="n">
        <v>45785</v>
      </c>
      <c r="F16" s="10" t="s">
        <v>39</v>
      </c>
      <c r="G16" s="15" t="s">
        <v>61</v>
      </c>
      <c r="H16" s="7" t="s">
        <v>95</v>
      </c>
      <c r="I16" s="7" t="s">
        <v>73</v>
      </c>
      <c r="J16" s="12" t="n">
        <v>18000</v>
      </c>
      <c r="K16" s="12" t="n">
        <v>15000</v>
      </c>
      <c r="L16" s="12"/>
      <c r="M16" s="12" t="str">
        <f aca="false">IF(AND(L16&lt;&gt;"",J16&lt;&gt;""),L16-J16,"")</f>
        <v/>
      </c>
      <c r="N16" s="12" t="n">
        <f aca="false">IF(L16&lt;&gt;"",L16,IF(K16&lt;&gt;"",K16,IF(J16&lt;&gt;"",J16,"")))</f>
        <v>15000</v>
      </c>
      <c r="O16" s="13" t="n">
        <f aca="false">IF(N16&lt;&gt;"",O15+N16,O15)</f>
        <v>642000</v>
      </c>
      <c r="P16" s="10" t="s">
        <v>43</v>
      </c>
      <c r="Q16" s="10" t="s">
        <v>45</v>
      </c>
      <c r="R16" s="10"/>
      <c r="S16" s="10" t="n">
        <v>3</v>
      </c>
      <c r="T16" s="10" t="s">
        <v>45</v>
      </c>
      <c r="U16" s="8" t="s">
        <v>96</v>
      </c>
    </row>
    <row r="17" customFormat="false" ht="27.75" hidden="false" customHeight="true" outlineLevel="0" collapsed="false">
      <c r="A17" s="6" t="s">
        <v>97</v>
      </c>
      <c r="B17" s="7" t="s">
        <v>98</v>
      </c>
      <c r="C17" s="8" t="s">
        <v>99</v>
      </c>
      <c r="D17" s="7" t="s">
        <v>100</v>
      </c>
      <c r="E17" s="9" t="n">
        <v>45792</v>
      </c>
      <c r="F17" s="10" t="s">
        <v>39</v>
      </c>
      <c r="G17" s="11" t="s">
        <v>40</v>
      </c>
      <c r="H17" s="7" t="s">
        <v>101</v>
      </c>
      <c r="I17" s="7" t="s">
        <v>42</v>
      </c>
      <c r="J17" s="12" t="n">
        <v>8500</v>
      </c>
      <c r="K17" s="12" t="n">
        <v>7200</v>
      </c>
      <c r="L17" s="12" t="n">
        <v>7500</v>
      </c>
      <c r="M17" s="12" t="n">
        <f aca="false">IF(AND(L17&lt;&gt;"",J17&lt;&gt;""),L17-J17,"")</f>
        <v>-1000</v>
      </c>
      <c r="N17" s="12" t="n">
        <f aca="false">IF(L17&lt;&gt;"",L17,IF(K17&lt;&gt;"",K17,IF(J17&lt;&gt;"",J17,"")))</f>
        <v>7500</v>
      </c>
      <c r="O17" s="13" t="n">
        <f aca="false">IF(N17&lt;&gt;"",O16+N17,O16)</f>
        <v>649500</v>
      </c>
      <c r="P17" s="10" t="s">
        <v>43</v>
      </c>
      <c r="Q17" s="10" t="s">
        <v>44</v>
      </c>
      <c r="R17" s="10" t="n">
        <v>4</v>
      </c>
      <c r="S17" s="10" t="n">
        <v>1</v>
      </c>
      <c r="T17" s="10" t="s">
        <v>45</v>
      </c>
      <c r="U17" s="8"/>
    </row>
    <row r="18" customFormat="false" ht="27.75" hidden="false" customHeight="true" outlineLevel="0" collapsed="false">
      <c r="A18" s="6" t="s">
        <v>102</v>
      </c>
      <c r="B18" s="7" t="s">
        <v>103</v>
      </c>
      <c r="C18" s="8" t="s">
        <v>104</v>
      </c>
      <c r="D18" s="7" t="s">
        <v>105</v>
      </c>
      <c r="E18" s="9" t="n">
        <v>45797</v>
      </c>
      <c r="F18" s="10" t="s">
        <v>70</v>
      </c>
      <c r="G18" s="15" t="s">
        <v>61</v>
      </c>
      <c r="H18" s="7" t="s">
        <v>106</v>
      </c>
      <c r="I18" s="7" t="s">
        <v>107</v>
      </c>
      <c r="J18" s="12" t="n">
        <v>220000</v>
      </c>
      <c r="K18" s="12" t="n">
        <v>195000</v>
      </c>
      <c r="L18" s="12"/>
      <c r="M18" s="12" t="str">
        <f aca="false">IF(AND(L18&lt;&gt;"",J18&lt;&gt;""),L18-J18,"")</f>
        <v/>
      </c>
      <c r="N18" s="12" t="n">
        <f aca="false">IF(L18&lt;&gt;"",L18,IF(K18&lt;&gt;"",K18,IF(J18&lt;&gt;"",J18,"")))</f>
        <v>195000</v>
      </c>
      <c r="O18" s="13" t="n">
        <f aca="false">IF(N18&lt;&gt;"",O17+N18,O17)</f>
        <v>844500</v>
      </c>
      <c r="P18" s="10" t="s">
        <v>43</v>
      </c>
      <c r="Q18" s="10" t="s">
        <v>45</v>
      </c>
      <c r="R18" s="10"/>
      <c r="S18" s="10" t="n">
        <v>9</v>
      </c>
      <c r="T18" s="10" t="s">
        <v>108</v>
      </c>
      <c r="U18" s="8" t="s">
        <v>109</v>
      </c>
    </row>
    <row r="19" customFormat="false" ht="27.75" hidden="false" customHeight="true" outlineLevel="0" collapsed="false">
      <c r="A19" s="6" t="s">
        <v>110</v>
      </c>
      <c r="B19" s="7" t="s">
        <v>111</v>
      </c>
      <c r="C19" s="8" t="s">
        <v>112</v>
      </c>
      <c r="D19" s="7" t="s">
        <v>113</v>
      </c>
      <c r="E19" s="9" t="n">
        <v>45805</v>
      </c>
      <c r="F19" s="10" t="s">
        <v>39</v>
      </c>
      <c r="G19" s="11" t="s">
        <v>40</v>
      </c>
      <c r="H19" s="7" t="s">
        <v>41</v>
      </c>
      <c r="I19" s="7" t="s">
        <v>114</v>
      </c>
      <c r="J19" s="12" t="n">
        <v>-95000</v>
      </c>
      <c r="K19" s="12" t="n">
        <v>-95000</v>
      </c>
      <c r="L19" s="12" t="n">
        <v>-92000</v>
      </c>
      <c r="M19" s="12" t="n">
        <f aca="false">IF(AND(L19&lt;&gt;"",J19&lt;&gt;""),L19-J19,"")</f>
        <v>3000</v>
      </c>
      <c r="N19" s="12" t="n">
        <f aca="false">IF(L19&lt;&gt;"",L19,IF(K19&lt;&gt;"",K19,IF(J19&lt;&gt;"",J19,"")))</f>
        <v>-92000</v>
      </c>
      <c r="O19" s="13" t="n">
        <f aca="false">IF(N19&lt;&gt;"",O18+N19,O18)</f>
        <v>752500</v>
      </c>
      <c r="P19" s="10" t="s">
        <v>82</v>
      </c>
      <c r="Q19" s="10" t="s">
        <v>44</v>
      </c>
      <c r="R19" s="10" t="n">
        <v>4</v>
      </c>
      <c r="S19" s="10" t="n">
        <v>1</v>
      </c>
      <c r="T19" s="10" t="s">
        <v>45</v>
      </c>
      <c r="U19" s="8" t="s">
        <v>115</v>
      </c>
    </row>
    <row r="21" customFormat="false" ht="15" hidden="false" customHeight="false" outlineLevel="0" collapsed="false">
      <c r="A21" s="17" t="str">
        <f aca="false">COUNTA(A10:A19)&amp;" variations"</f>
        <v>10 variations</v>
      </c>
      <c r="B21" s="18"/>
      <c r="C21" s="18"/>
      <c r="D21" s="18"/>
      <c r="E21" s="18"/>
      <c r="F21" s="18"/>
      <c r="G21" s="18"/>
      <c r="H21" s="18"/>
      <c r="I21" s="19" t="s">
        <v>116</v>
      </c>
      <c r="J21" s="20" t="n">
        <f aca="false">SUM(J10:J19)</f>
        <v>996500</v>
      </c>
      <c r="K21" s="20" t="n">
        <f aca="false">SUM(K10:K19)</f>
        <v>542200</v>
      </c>
      <c r="L21" s="20" t="n">
        <f aca="false">SUM(L10:L19)</f>
        <v>-77500</v>
      </c>
      <c r="M21" s="20" t="n">
        <f aca="false">SUM(M10:M19)</f>
        <v>-6000</v>
      </c>
      <c r="N21" s="20" t="n">
        <f aca="false">SUM(N10:N19)</f>
        <v>752500</v>
      </c>
      <c r="O21" s="18"/>
      <c r="P21" s="18"/>
      <c r="Q21" s="18"/>
      <c r="R21" s="18"/>
      <c r="S21" s="18"/>
      <c r="T21" s="18"/>
      <c r="U21" s="18"/>
    </row>
  </sheetData>
  <autoFilter ref="A9:U19"/>
  <mergeCells count="1">
    <mergeCell ref="A1:S1"/>
  </mergeCells>
  <dataValidations count="5">
    <dataValidation allowBlank="true" error="Please select a valid status" errorStyle="stop" errorTitle="Invalid Status" operator="between" showDropDown="false" showErrorMessage="false" showInputMessage="false" sqref="G10:G210" type="list">
      <formula1>"Proposed,Instructed,Priced,Agreed,Rejected,Withdrawn"</formula1>
      <formula2>0</formula2>
    </dataValidation>
    <dataValidation allowBlank="true" error="Please select a valid originator" errorStyle="stop" errorTitle="Invalid Originator" operator="between" showDropDown="false" showErrorMessage="false" showInputMessage="false" sqref="F10:F210" type="list">
      <formula1>"Client,Engineer,Contractor,Project Manager,Cost Consultant"</formula1>
      <formula2>0</formula2>
    </dataValidation>
    <dataValidation allowBlank="true" errorStyle="stop" operator="between" showDropDown="false" showErrorMessage="false" showInputMessage="false" sqref="P10:P210" type="list">
      <formula1>"Add,Omit"</formula1>
      <formula2>0</formula2>
    </dataValidation>
    <dataValidation allowBlank="true" errorStyle="stop" operator="between" showDropDown="false" showErrorMessage="false" showInputMessage="false" sqref="Q10:Q210" type="list">
      <formula1>"Yes,No"</formula1>
      <formula2>0</formula2>
    </dataValidation>
    <dataValidation allowBlank="true" error="Enter a number between 1 and 10" errorStyle="stop" errorTitle="Invalid Risk Score" operator="between" showDropDown="false" showErrorMessage="false" showInputMessage="false" sqref="S10:S210" type="whole">
      <formula1>1</formula1>
      <formula2>10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30"/>
    <col collapsed="false" customWidth="true" hidden="false" outlineLevel="0" max="3" min="3" style="0" width="12"/>
    <col collapsed="false" customWidth="true" hidden="false" outlineLevel="0" max="6" min="4" style="0" width="14"/>
    <col collapsed="false" customWidth="true" hidden="false" outlineLevel="0" max="7" min="7" style="0" width="12"/>
    <col collapsed="false" customWidth="true" hidden="false" outlineLevel="0" max="8" min="8" style="0" width="10"/>
  </cols>
  <sheetData>
    <row r="1" customFormat="false" ht="30" hidden="false" customHeight="true" outlineLevel="0" collapsed="false">
      <c r="A1" s="21" t="s">
        <v>117</v>
      </c>
      <c r="B1" s="21"/>
      <c r="C1" s="21"/>
      <c r="D1" s="21"/>
      <c r="E1" s="21"/>
      <c r="F1" s="21"/>
      <c r="G1" s="21"/>
      <c r="H1" s="21"/>
    </row>
    <row r="2" customFormat="false" ht="15" hidden="false" customHeight="false" outlineLevel="0" collapsed="false">
      <c r="A2" s="22" t="s">
        <v>1</v>
      </c>
      <c r="B2" s="23" t="str">
        <f aca="false">'Variation Register'!B2</f>
        <v>[Project Name]</v>
      </c>
    </row>
    <row r="3" customFormat="false" ht="15" hidden="false" customHeight="false" outlineLevel="0" collapsed="false">
      <c r="A3" s="22" t="s">
        <v>4</v>
      </c>
      <c r="B3" s="23" t="str">
        <f aca="false">'Variation Register'!B3</f>
        <v>[Client Name]</v>
      </c>
    </row>
    <row r="4" customFormat="false" ht="15" hidden="false" customHeight="false" outlineLevel="0" collapsed="false">
      <c r="A4" s="22" t="s">
        <v>3</v>
      </c>
      <c r="B4" s="4" t="n">
        <f aca="true">TODAY()</f>
        <v>46058</v>
      </c>
    </row>
    <row r="5" customFormat="false" ht="7.5" hidden="false" customHeight="true" outlineLevel="0" collapsed="false"/>
    <row r="6" customFormat="false" ht="27.75" hidden="false" customHeight="true" outlineLevel="0" collapsed="false">
      <c r="A6" s="5" t="s">
        <v>14</v>
      </c>
      <c r="B6" s="5" t="s">
        <v>15</v>
      </c>
      <c r="C6" s="5" t="s">
        <v>20</v>
      </c>
      <c r="D6" s="5" t="s">
        <v>25</v>
      </c>
      <c r="E6" s="5" t="s">
        <v>27</v>
      </c>
      <c r="F6" s="5" t="s">
        <v>28</v>
      </c>
      <c r="G6" s="5" t="s">
        <v>30</v>
      </c>
      <c r="H6" s="5" t="s">
        <v>31</v>
      </c>
    </row>
    <row r="7" customFormat="false" ht="24" hidden="false" customHeight="true" outlineLevel="0" collapsed="false">
      <c r="A7" s="6" t="str">
        <f aca="false">'Variation Register'!A10</f>
        <v>VAR-001</v>
      </c>
      <c r="B7" s="7" t="str">
        <f aca="false">'Variation Register'!B10</f>
        <v>Steelwork design change</v>
      </c>
      <c r="C7" s="10" t="str">
        <f aca="false">'Variation Register'!G10</f>
        <v>Agreed</v>
      </c>
      <c r="D7" s="12" t="n">
        <f aca="false">'Variation Register'!L10</f>
        <v>42000</v>
      </c>
      <c r="E7" s="12" t="n">
        <f aca="false">'Variation Register'!N10</f>
        <v>42000</v>
      </c>
      <c r="F7" s="13" t="n">
        <f aca="false">'Variation Register'!O10</f>
        <v>42000</v>
      </c>
      <c r="G7" s="10" t="str">
        <f aca="false">'Variation Register'!Q10</f>
        <v>Yes</v>
      </c>
      <c r="H7" s="10" t="n">
        <f aca="false">'Variation Register'!R10</f>
        <v>3</v>
      </c>
    </row>
    <row r="8" customFormat="false" ht="24" hidden="false" customHeight="true" outlineLevel="0" collapsed="false">
      <c r="A8" s="6" t="str">
        <f aca="false">'Variation Register'!A11</f>
        <v>VAR-002</v>
      </c>
      <c r="B8" s="7" t="str">
        <f aca="false">'Variation Register'!B11</f>
        <v>Interior setting out revision</v>
      </c>
      <c r="C8" s="10" t="str">
        <f aca="false">'Variation Register'!G11</f>
        <v>Proposed</v>
      </c>
      <c r="D8" s="12" t="n">
        <f aca="false">'Variation Register'!L11</f>
        <v>0</v>
      </c>
      <c r="E8" s="12" t="n">
        <f aca="false">'Variation Register'!N11</f>
        <v>15000</v>
      </c>
      <c r="F8" s="13" t="n">
        <f aca="false">'Variation Register'!O11</f>
        <v>57000</v>
      </c>
      <c r="G8" s="10" t="str">
        <f aca="false">'Variation Register'!Q11</f>
        <v>No</v>
      </c>
      <c r="H8" s="10" t="n">
        <f aca="false">'Variation Register'!R11</f>
        <v>0</v>
      </c>
    </row>
    <row r="9" customFormat="false" ht="24" hidden="false" customHeight="true" outlineLevel="0" collapsed="false">
      <c r="A9" s="6" t="str">
        <f aca="false">'Variation Register'!A12</f>
        <v>VAR-003</v>
      </c>
      <c r="B9" s="7" t="str">
        <f aca="false">'Variation Register'!B12</f>
        <v>Lift procurement specification</v>
      </c>
      <c r="C9" s="10" t="str">
        <f aca="false">'Variation Register'!G12</f>
        <v>Priced</v>
      </c>
      <c r="D9" s="12" t="n">
        <f aca="false">'Variation Register'!L12</f>
        <v>0</v>
      </c>
      <c r="E9" s="12" t="n">
        <f aca="false">'Variation Register'!N12</f>
        <v>400000</v>
      </c>
      <c r="F9" s="13" t="n">
        <f aca="false">'Variation Register'!O12</f>
        <v>457000</v>
      </c>
      <c r="G9" s="10" t="str">
        <f aca="false">'Variation Register'!Q12</f>
        <v>No</v>
      </c>
      <c r="H9" s="10" t="n">
        <f aca="false">'Variation Register'!R12</f>
        <v>0</v>
      </c>
    </row>
    <row r="10" customFormat="false" ht="24" hidden="false" customHeight="true" outlineLevel="0" collapsed="false">
      <c r="A10" s="6" t="str">
        <f aca="false">'Variation Register'!A13</f>
        <v>VAR-004</v>
      </c>
      <c r="B10" s="7" t="str">
        <f aca="false">'Variation Register'!B13</f>
        <v>Drainage diversion</v>
      </c>
      <c r="C10" s="10" t="str">
        <f aca="false">'Variation Register'!G13</f>
        <v>Instructed</v>
      </c>
      <c r="D10" s="12" t="n">
        <f aca="false">'Variation Register'!L13</f>
        <v>0</v>
      </c>
      <c r="E10" s="12" t="n">
        <f aca="false">'Variation Register'!N13</f>
        <v>85000</v>
      </c>
      <c r="F10" s="13" t="n">
        <f aca="false">'Variation Register'!O13</f>
        <v>542000</v>
      </c>
      <c r="G10" s="10" t="str">
        <f aca="false">'Variation Register'!Q13</f>
        <v>No</v>
      </c>
      <c r="H10" s="10" t="n">
        <f aca="false">'Variation Register'!R13</f>
        <v>0</v>
      </c>
    </row>
    <row r="11" customFormat="false" ht="24" hidden="false" customHeight="true" outlineLevel="0" collapsed="false">
      <c r="A11" s="6" t="str">
        <f aca="false">'Variation Register'!A14</f>
        <v>VAR-005</v>
      </c>
      <c r="B11" s="7" t="str">
        <f aca="false">'Variation Register'!B14</f>
        <v>Omit roof terrace planters</v>
      </c>
      <c r="C11" s="10" t="str">
        <f aca="false">'Variation Register'!G14</f>
        <v>Agreed</v>
      </c>
      <c r="D11" s="12" t="n">
        <f aca="false">'Variation Register'!L14</f>
        <v>-35000</v>
      </c>
      <c r="E11" s="12" t="n">
        <f aca="false">'Variation Register'!N14</f>
        <v>-35000</v>
      </c>
      <c r="F11" s="13" t="n">
        <f aca="false">'Variation Register'!O14</f>
        <v>507000</v>
      </c>
      <c r="G11" s="10" t="str">
        <f aca="false">'Variation Register'!Q14</f>
        <v>Yes</v>
      </c>
      <c r="H11" s="10" t="n">
        <f aca="false">'Variation Register'!R14</f>
        <v>3</v>
      </c>
    </row>
    <row r="12" customFormat="false" ht="24" hidden="false" customHeight="true" outlineLevel="0" collapsed="false">
      <c r="A12" s="6" t="str">
        <f aca="false">'Variation Register'!A15</f>
        <v>VAR-006</v>
      </c>
      <c r="B12" s="7" t="str">
        <f aca="false">'Variation Register'!B15</f>
        <v>Fire stopping upgrade</v>
      </c>
      <c r="C12" s="10" t="str">
        <f aca="false">'Variation Register'!G15</f>
        <v>Proposed</v>
      </c>
      <c r="D12" s="12" t="n">
        <f aca="false">'Variation Register'!L15</f>
        <v>0</v>
      </c>
      <c r="E12" s="12" t="n">
        <f aca="false">'Variation Register'!N15</f>
        <v>120000</v>
      </c>
      <c r="F12" s="13" t="n">
        <f aca="false">'Variation Register'!O15</f>
        <v>627000</v>
      </c>
      <c r="G12" s="10" t="str">
        <f aca="false">'Variation Register'!Q15</f>
        <v>No</v>
      </c>
      <c r="H12" s="10" t="n">
        <f aca="false">'Variation Register'!R15</f>
        <v>0</v>
      </c>
    </row>
    <row r="13" customFormat="false" ht="24" hidden="false" customHeight="true" outlineLevel="0" collapsed="false">
      <c r="A13" s="6" t="str">
        <f aca="false">'Variation Register'!A16</f>
        <v>VAR-007</v>
      </c>
      <c r="B13" s="7" t="str">
        <f aca="false">'Variation Register'!B16</f>
        <v>External cladding colour change</v>
      </c>
      <c r="C13" s="10" t="str">
        <f aca="false">'Variation Register'!G16</f>
        <v>Priced</v>
      </c>
      <c r="D13" s="12" t="n">
        <f aca="false">'Variation Register'!L16</f>
        <v>0</v>
      </c>
      <c r="E13" s="12" t="n">
        <f aca="false">'Variation Register'!N16</f>
        <v>15000</v>
      </c>
      <c r="F13" s="13" t="n">
        <f aca="false">'Variation Register'!O16</f>
        <v>642000</v>
      </c>
      <c r="G13" s="10" t="str">
        <f aca="false">'Variation Register'!Q16</f>
        <v>No</v>
      </c>
      <c r="H13" s="10" t="n">
        <f aca="false">'Variation Register'!R16</f>
        <v>0</v>
      </c>
    </row>
    <row r="14" customFormat="false" ht="24" hidden="false" customHeight="true" outlineLevel="0" collapsed="false">
      <c r="A14" s="6" t="str">
        <f aca="false">'Variation Register'!A17</f>
        <v>VAR-008</v>
      </c>
      <c r="B14" s="7" t="str">
        <f aca="false">'Variation Register'!B17</f>
        <v>Additional power outlets</v>
      </c>
      <c r="C14" s="10" t="str">
        <f aca="false">'Variation Register'!G17</f>
        <v>Agreed</v>
      </c>
      <c r="D14" s="12" t="n">
        <f aca="false">'Variation Register'!L17</f>
        <v>7500</v>
      </c>
      <c r="E14" s="12" t="n">
        <f aca="false">'Variation Register'!N17</f>
        <v>7500</v>
      </c>
      <c r="F14" s="13" t="n">
        <f aca="false">'Variation Register'!O17</f>
        <v>649500</v>
      </c>
      <c r="G14" s="10" t="str">
        <f aca="false">'Variation Register'!Q17</f>
        <v>Yes</v>
      </c>
      <c r="H14" s="10" t="n">
        <f aca="false">'Variation Register'!R17</f>
        <v>4</v>
      </c>
    </row>
    <row r="15" customFormat="false" ht="24" hidden="false" customHeight="true" outlineLevel="0" collapsed="false">
      <c r="A15" s="6" t="str">
        <f aca="false">'Variation Register'!A18</f>
        <v>VAR-009</v>
      </c>
      <c r="B15" s="7" t="str">
        <f aca="false">'Variation Register'!B18</f>
        <v>Revised pile design</v>
      </c>
      <c r="C15" s="10" t="str">
        <f aca="false">'Variation Register'!G18</f>
        <v>Priced</v>
      </c>
      <c r="D15" s="12" t="n">
        <f aca="false">'Variation Register'!L18</f>
        <v>0</v>
      </c>
      <c r="E15" s="12" t="n">
        <f aca="false">'Variation Register'!N18</f>
        <v>195000</v>
      </c>
      <c r="F15" s="13" t="n">
        <f aca="false">'Variation Register'!O18</f>
        <v>844500</v>
      </c>
      <c r="G15" s="10" t="str">
        <f aca="false">'Variation Register'!Q18</f>
        <v>No</v>
      </c>
      <c r="H15" s="10" t="n">
        <f aca="false">'Variation Register'!R18</f>
        <v>0</v>
      </c>
    </row>
    <row r="16" customFormat="false" ht="24" hidden="false" customHeight="true" outlineLevel="0" collapsed="false">
      <c r="A16" s="6" t="str">
        <f aca="false">'Variation Register'!A19</f>
        <v>VAR-010</v>
      </c>
      <c r="B16" s="7" t="str">
        <f aca="false">'Variation Register'!B19</f>
        <v>Omit feature staircase</v>
      </c>
      <c r="C16" s="10" t="str">
        <f aca="false">'Variation Register'!G19</f>
        <v>Agreed</v>
      </c>
      <c r="D16" s="12" t="n">
        <f aca="false">'Variation Register'!L19</f>
        <v>-92000</v>
      </c>
      <c r="E16" s="12" t="n">
        <f aca="false">'Variation Register'!N19</f>
        <v>-92000</v>
      </c>
      <c r="F16" s="13" t="n">
        <f aca="false">'Variation Register'!O19</f>
        <v>752500</v>
      </c>
      <c r="G16" s="10" t="str">
        <f aca="false">'Variation Register'!Q19</f>
        <v>Yes</v>
      </c>
      <c r="H16" s="10" t="n">
        <f aca="false">'Variation Register'!R19</f>
        <v>4</v>
      </c>
    </row>
    <row r="18" customFormat="false" ht="15" hidden="false" customHeight="false" outlineLevel="0" collapsed="false">
      <c r="C18" s="24" t="s">
        <v>116</v>
      </c>
      <c r="D18" s="25" t="n">
        <f aca="false">SUM(D7:D16)</f>
        <v>-77500</v>
      </c>
      <c r="E18" s="25" t="n">
        <f aca="false">SUM(E7:E16)</f>
        <v>752500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0"/>
    <col collapsed="false" customWidth="true" hidden="false" outlineLevel="0" max="4" min="3" style="0" width="16"/>
  </cols>
  <sheetData>
    <row r="1" customFormat="false" ht="30" hidden="false" customHeight="true" outlineLevel="0" collapsed="false">
      <c r="A1" s="21" t="s">
        <v>118</v>
      </c>
      <c r="B1" s="21"/>
      <c r="C1" s="21"/>
      <c r="D1" s="21"/>
    </row>
    <row r="2" customFormat="false" ht="15" hidden="false" customHeight="false" outlineLevel="0" collapsed="false">
      <c r="A2" s="22" t="s">
        <v>1</v>
      </c>
      <c r="B2" s="23" t="str">
        <f aca="false">'Variation Register'!B2</f>
        <v>[Project Name]</v>
      </c>
    </row>
    <row r="4" customFormat="false" ht="15" hidden="false" customHeight="false" outlineLevel="0" collapsed="false">
      <c r="A4" s="26" t="s">
        <v>20</v>
      </c>
      <c r="B4" s="26" t="s">
        <v>119</v>
      </c>
      <c r="C4" s="26" t="s">
        <v>120</v>
      </c>
      <c r="D4" s="26" t="s">
        <v>121</v>
      </c>
    </row>
    <row r="5" customFormat="false" ht="15" hidden="false" customHeight="false" outlineLevel="0" collapsed="false">
      <c r="A5" s="27" t="s">
        <v>52</v>
      </c>
      <c r="B5" s="28" t="n">
        <f aca="false">COUNTIF('Variation Register'!G10:G19,A5)</f>
        <v>2</v>
      </c>
      <c r="C5" s="29" t="n">
        <f aca="false">SUMIF('Variation Register'!G10:G19,A5,'Variation Register'!J10:J19)</f>
        <v>145000</v>
      </c>
      <c r="D5" s="29" t="n">
        <f aca="false">SUMIF('Variation Register'!G10:G19,A5,'Variation Register'!L10:L19)</f>
        <v>0</v>
      </c>
    </row>
    <row r="6" customFormat="false" ht="15" hidden="false" customHeight="false" outlineLevel="0" collapsed="false">
      <c r="A6" s="30" t="s">
        <v>71</v>
      </c>
      <c r="B6" s="28" t="n">
        <f aca="false">COUNTIF('Variation Register'!G10:G19,A6)</f>
        <v>1</v>
      </c>
      <c r="C6" s="29" t="n">
        <f aca="false">SUMIF('Variation Register'!G10:G19,A6,'Variation Register'!J10:J19)</f>
        <v>85000</v>
      </c>
      <c r="D6" s="29" t="n">
        <f aca="false">SUMIF('Variation Register'!G10:G19,A6,'Variation Register'!L10:L19)</f>
        <v>0</v>
      </c>
    </row>
    <row r="7" customFormat="false" ht="15" hidden="false" customHeight="false" outlineLevel="0" collapsed="false">
      <c r="A7" s="31" t="s">
        <v>61</v>
      </c>
      <c r="B7" s="28" t="n">
        <f aca="false">COUNTIF('Variation Register'!G10:G19,A7)</f>
        <v>3</v>
      </c>
      <c r="C7" s="29" t="n">
        <f aca="false">SUMIF('Variation Register'!G10:G19,A7,'Variation Register'!J10:J19)</f>
        <v>838000</v>
      </c>
      <c r="D7" s="29" t="n">
        <f aca="false">SUMIF('Variation Register'!G10:G19,A7,'Variation Register'!L10:L19)</f>
        <v>0</v>
      </c>
    </row>
    <row r="8" customFormat="false" ht="15" hidden="false" customHeight="false" outlineLevel="0" collapsed="false">
      <c r="A8" s="32" t="s">
        <v>40</v>
      </c>
      <c r="B8" s="28" t="n">
        <f aca="false">COUNTIF('Variation Register'!G10:G19,A8)</f>
        <v>4</v>
      </c>
      <c r="C8" s="29" t="n">
        <f aca="false">SUMIF('Variation Register'!G10:G19,A8,'Variation Register'!J10:J19)</f>
        <v>-71500</v>
      </c>
      <c r="D8" s="29" t="n">
        <f aca="false">SUMIF('Variation Register'!G10:G19,A8,'Variation Register'!L10:L19)</f>
        <v>-77500</v>
      </c>
    </row>
    <row r="9" customFormat="false" ht="15" hidden="false" customHeight="false" outlineLevel="0" collapsed="false">
      <c r="A9" s="33" t="s">
        <v>122</v>
      </c>
      <c r="B9" s="28" t="n">
        <f aca="false">COUNTIF('Variation Register'!G10:G19,A9)</f>
        <v>0</v>
      </c>
      <c r="C9" s="29" t="n">
        <f aca="false">SUMIF('Variation Register'!G10:G19,A9,'Variation Register'!J10:J19)</f>
        <v>0</v>
      </c>
      <c r="D9" s="29" t="n">
        <f aca="false">SUMIF('Variation Register'!G10:G19,A9,'Variation Register'!L10:L19)</f>
        <v>0</v>
      </c>
    </row>
    <row r="10" customFormat="false" ht="15" hidden="false" customHeight="false" outlineLevel="0" collapsed="false">
      <c r="A10" s="34" t="s">
        <v>123</v>
      </c>
      <c r="B10" s="28" t="n">
        <f aca="false">COUNTIF('Variation Register'!G10:G19,A10)</f>
        <v>0</v>
      </c>
      <c r="C10" s="29" t="n">
        <f aca="false">SUMIF('Variation Register'!G10:G19,A10,'Variation Register'!J10:J19)</f>
        <v>0</v>
      </c>
      <c r="D10" s="29" t="n">
        <f aca="false">SUMIF('Variation Register'!G10:G19,A10,'Variation Register'!L10:L19)</f>
        <v>0</v>
      </c>
    </row>
    <row r="11" customFormat="false" ht="15" hidden="false" customHeight="false" outlineLevel="0" collapsed="false">
      <c r="A11" s="35" t="s">
        <v>124</v>
      </c>
      <c r="B11" s="36" t="n">
        <f aca="false">SUM(B5:B10)</f>
        <v>10</v>
      </c>
      <c r="C11" s="25" t="n">
        <f aca="false">SUM(C5:C10)</f>
        <v>996500</v>
      </c>
      <c r="D11" s="25" t="n">
        <f aca="false">SUM(D5:D10)</f>
        <v>-77500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70"/>
  </cols>
  <sheetData>
    <row r="1" customFormat="false" ht="17.35" hidden="false" customHeight="false" outlineLevel="0" collapsed="false">
      <c r="A1" s="37" t="s">
        <v>125</v>
      </c>
    </row>
    <row r="2" customFormat="false" ht="15" hidden="false" customHeight="false" outlineLevel="0" collapsed="false">
      <c r="A2" s="38"/>
      <c r="B2" s="38"/>
    </row>
    <row r="3" customFormat="false" ht="15" hidden="false" customHeight="false" outlineLevel="0" collapsed="false">
      <c r="A3" s="39" t="s">
        <v>126</v>
      </c>
    </row>
    <row r="4" customFormat="false" ht="15" hidden="false" customHeight="false" outlineLevel="0" collapsed="false">
      <c r="A4" s="40" t="s">
        <v>127</v>
      </c>
      <c r="B4" s="41"/>
    </row>
    <row r="5" customFormat="false" ht="15" hidden="false" customHeight="false" outlineLevel="0" collapsed="false">
      <c r="A5" s="40" t="s">
        <v>128</v>
      </c>
      <c r="B5" s="41"/>
    </row>
    <row r="6" customFormat="false" ht="15" hidden="false" customHeight="false" outlineLevel="0" collapsed="false">
      <c r="A6" s="40" t="s">
        <v>129</v>
      </c>
      <c r="B6" s="41"/>
    </row>
    <row r="7" customFormat="false" ht="15" hidden="false" customHeight="false" outlineLevel="0" collapsed="false">
      <c r="A7" s="40" t="s">
        <v>130</v>
      </c>
      <c r="B7" s="41"/>
    </row>
    <row r="8" customFormat="false" ht="15" hidden="false" customHeight="false" outlineLevel="0" collapsed="false">
      <c r="A8" s="38"/>
      <c r="B8" s="38"/>
    </row>
    <row r="9" customFormat="false" ht="15" hidden="false" customHeight="false" outlineLevel="0" collapsed="false">
      <c r="A9" s="39" t="s">
        <v>131</v>
      </c>
    </row>
    <row r="10" customFormat="false" ht="15" hidden="false" customHeight="false" outlineLevel="0" collapsed="false">
      <c r="A10" s="40" t="s">
        <v>132</v>
      </c>
      <c r="B10" s="41" t="s">
        <v>133</v>
      </c>
    </row>
    <row r="11" customFormat="false" ht="15" hidden="false" customHeight="false" outlineLevel="0" collapsed="false">
      <c r="A11" s="40" t="s">
        <v>134</v>
      </c>
      <c r="B11" s="41" t="s">
        <v>135</v>
      </c>
    </row>
    <row r="12" customFormat="false" ht="15" hidden="false" customHeight="false" outlineLevel="0" collapsed="false">
      <c r="A12" s="40" t="s">
        <v>136</v>
      </c>
      <c r="B12" s="41" t="s">
        <v>137</v>
      </c>
    </row>
    <row r="13" customFormat="false" ht="15" hidden="false" customHeight="false" outlineLevel="0" collapsed="false">
      <c r="A13" s="40" t="s">
        <v>138</v>
      </c>
      <c r="B13" s="41" t="s">
        <v>139</v>
      </c>
    </row>
    <row r="14" customFormat="false" ht="15" hidden="false" customHeight="false" outlineLevel="0" collapsed="false">
      <c r="A14" s="38"/>
      <c r="B14" s="38"/>
    </row>
    <row r="15" customFormat="false" ht="15" hidden="false" customHeight="false" outlineLevel="0" collapsed="false">
      <c r="A15" s="39" t="s">
        <v>140</v>
      </c>
    </row>
    <row r="16" customFormat="false" ht="15" hidden="false" customHeight="false" outlineLevel="0" collapsed="false">
      <c r="A16" s="40" t="s">
        <v>14</v>
      </c>
      <c r="B16" s="41" t="s">
        <v>141</v>
      </c>
    </row>
    <row r="17" customFormat="false" ht="15" hidden="false" customHeight="false" outlineLevel="0" collapsed="false">
      <c r="A17" s="40" t="s">
        <v>15</v>
      </c>
      <c r="B17" s="41" t="s">
        <v>142</v>
      </c>
    </row>
    <row r="18" customFormat="false" ht="15" hidden="false" customHeight="false" outlineLevel="0" collapsed="false">
      <c r="A18" s="40" t="s">
        <v>16</v>
      </c>
      <c r="B18" s="41" t="s">
        <v>143</v>
      </c>
    </row>
    <row r="19" customFormat="false" ht="15" hidden="false" customHeight="false" outlineLevel="0" collapsed="false">
      <c r="A19" s="40" t="s">
        <v>17</v>
      </c>
      <c r="B19" s="41" t="s">
        <v>144</v>
      </c>
    </row>
    <row r="20" customFormat="false" ht="15" hidden="false" customHeight="false" outlineLevel="0" collapsed="false">
      <c r="A20" s="40" t="s">
        <v>18</v>
      </c>
      <c r="B20" s="41" t="s">
        <v>145</v>
      </c>
    </row>
    <row r="21" customFormat="false" ht="15" hidden="false" customHeight="false" outlineLevel="0" collapsed="false">
      <c r="A21" s="40" t="s">
        <v>19</v>
      </c>
      <c r="B21" s="41" t="s">
        <v>146</v>
      </c>
    </row>
    <row r="22" customFormat="false" ht="15" hidden="false" customHeight="false" outlineLevel="0" collapsed="false">
      <c r="A22" s="40" t="s">
        <v>20</v>
      </c>
      <c r="B22" s="41" t="s">
        <v>147</v>
      </c>
    </row>
    <row r="23" customFormat="false" ht="15" hidden="false" customHeight="false" outlineLevel="0" collapsed="false">
      <c r="A23" s="40" t="s">
        <v>21</v>
      </c>
      <c r="B23" s="41" t="s">
        <v>148</v>
      </c>
    </row>
    <row r="24" customFormat="false" ht="15" hidden="false" customHeight="false" outlineLevel="0" collapsed="false">
      <c r="A24" s="40" t="s">
        <v>22</v>
      </c>
      <c r="B24" s="41" t="s">
        <v>149</v>
      </c>
    </row>
    <row r="25" customFormat="false" ht="15" hidden="false" customHeight="false" outlineLevel="0" collapsed="false">
      <c r="A25" s="40" t="s">
        <v>23</v>
      </c>
      <c r="B25" s="41" t="s">
        <v>150</v>
      </c>
    </row>
    <row r="26" customFormat="false" ht="15" hidden="false" customHeight="false" outlineLevel="0" collapsed="false">
      <c r="A26" s="40" t="s">
        <v>24</v>
      </c>
      <c r="B26" s="41" t="s">
        <v>151</v>
      </c>
    </row>
    <row r="27" customFormat="false" ht="15" hidden="false" customHeight="false" outlineLevel="0" collapsed="false">
      <c r="A27" s="40" t="s">
        <v>25</v>
      </c>
      <c r="B27" s="41" t="s">
        <v>152</v>
      </c>
    </row>
    <row r="28" customFormat="false" ht="15" hidden="false" customHeight="false" outlineLevel="0" collapsed="false">
      <c r="A28" s="40" t="s">
        <v>26</v>
      </c>
      <c r="B28" s="41" t="s">
        <v>153</v>
      </c>
    </row>
    <row r="29" customFormat="false" ht="15" hidden="false" customHeight="false" outlineLevel="0" collapsed="false">
      <c r="A29" s="40" t="s">
        <v>27</v>
      </c>
      <c r="B29" s="41" t="s">
        <v>154</v>
      </c>
    </row>
    <row r="30" customFormat="false" ht="15" hidden="false" customHeight="false" outlineLevel="0" collapsed="false">
      <c r="A30" s="40" t="s">
        <v>28</v>
      </c>
      <c r="B30" s="41" t="s">
        <v>155</v>
      </c>
    </row>
    <row r="31" customFormat="false" ht="15" hidden="false" customHeight="false" outlineLevel="0" collapsed="false">
      <c r="A31" s="40" t="s">
        <v>29</v>
      </c>
      <c r="B31" s="41" t="s">
        <v>156</v>
      </c>
    </row>
    <row r="32" customFormat="false" ht="15" hidden="false" customHeight="false" outlineLevel="0" collapsed="false">
      <c r="A32" s="40" t="s">
        <v>30</v>
      </c>
      <c r="B32" s="41" t="s">
        <v>157</v>
      </c>
    </row>
    <row r="33" customFormat="false" ht="15" hidden="false" customHeight="false" outlineLevel="0" collapsed="false">
      <c r="A33" s="40" t="s">
        <v>31</v>
      </c>
      <c r="B33" s="41" t="s">
        <v>158</v>
      </c>
    </row>
    <row r="34" customFormat="false" ht="15" hidden="false" customHeight="false" outlineLevel="0" collapsed="false">
      <c r="A34" s="40" t="s">
        <v>32</v>
      </c>
      <c r="B34" s="41" t="s">
        <v>159</v>
      </c>
    </row>
    <row r="35" customFormat="false" ht="15" hidden="false" customHeight="false" outlineLevel="0" collapsed="false">
      <c r="A35" s="40" t="s">
        <v>33</v>
      </c>
      <c r="B35" s="41" t="s">
        <v>160</v>
      </c>
    </row>
    <row r="36" customFormat="false" ht="15" hidden="false" customHeight="false" outlineLevel="0" collapsed="false">
      <c r="A36" s="40" t="s">
        <v>34</v>
      </c>
      <c r="B36" s="41" t="s">
        <v>161</v>
      </c>
    </row>
    <row r="37" customFormat="false" ht="15" hidden="false" customHeight="false" outlineLevel="0" collapsed="false">
      <c r="A37" s="38"/>
      <c r="B37" s="38"/>
    </row>
    <row r="38" customFormat="false" ht="15" hidden="false" customHeight="false" outlineLevel="0" collapsed="false">
      <c r="A38" s="39" t="s">
        <v>162</v>
      </c>
    </row>
    <row r="39" customFormat="false" ht="15" hidden="false" customHeight="false" outlineLevel="0" collapsed="false">
      <c r="A39" s="40" t="s">
        <v>163</v>
      </c>
      <c r="B39" s="41"/>
    </row>
    <row r="40" customFormat="false" ht="15" hidden="false" customHeight="false" outlineLevel="0" collapsed="false">
      <c r="A40" s="40" t="s">
        <v>164</v>
      </c>
      <c r="B40" s="41"/>
    </row>
    <row r="41" customFormat="false" ht="15" hidden="false" customHeight="false" outlineLevel="0" collapsed="false">
      <c r="A41" s="40" t="s">
        <v>165</v>
      </c>
      <c r="B41" s="41"/>
    </row>
    <row r="42" customFormat="false" ht="15" hidden="false" customHeight="false" outlineLevel="0" collapsed="false">
      <c r="A42" s="40" t="s">
        <v>166</v>
      </c>
      <c r="B42" s="41"/>
    </row>
    <row r="43" customFormat="false" ht="15" hidden="false" customHeight="false" outlineLevel="0" collapsed="false">
      <c r="A43" s="40" t="s">
        <v>167</v>
      </c>
      <c r="B43" s="41"/>
    </row>
    <row r="44" customFormat="false" ht="15" hidden="false" customHeight="false" outlineLevel="0" collapsed="false">
      <c r="A44" s="38"/>
      <c r="B44" s="38"/>
    </row>
    <row r="45" customFormat="false" ht="15" hidden="false" customHeight="false" outlineLevel="0" collapsed="false">
      <c r="A45" s="39" t="s">
        <v>168</v>
      </c>
    </row>
    <row r="46" customFormat="false" ht="15" hidden="false" customHeight="false" outlineLevel="0" collapsed="false">
      <c r="A46" s="40" t="s">
        <v>169</v>
      </c>
      <c r="B46" s="41"/>
    </row>
    <row r="47" customFormat="false" ht="15" hidden="false" customHeight="false" outlineLevel="0" collapsed="false">
      <c r="A47" s="40" t="s">
        <v>170</v>
      </c>
      <c r="B47" s="41"/>
    </row>
    <row r="48" customFormat="false" ht="15" hidden="false" customHeight="false" outlineLevel="0" collapsed="false">
      <c r="A48" s="40" t="s">
        <v>171</v>
      </c>
      <c r="B48" s="41"/>
    </row>
    <row r="49" customFormat="false" ht="15" hidden="false" customHeight="false" outlineLevel="0" collapsed="false">
      <c r="A49" s="38"/>
      <c r="B49" s="38"/>
    </row>
    <row r="50" customFormat="false" ht="15" hidden="false" customHeight="false" outlineLevel="0" collapsed="false">
      <c r="A50" s="40" t="s">
        <v>172</v>
      </c>
      <c r="B50" s="41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2026-02-05T09:23:26Z</dcterms:created>
  <dc:creator>openpyxl</dc:creator>
  <dc:description/>
  <dc:language>en-US</dc:language>
  <cp:lastModifiedBy/>
  <dcterms:modified xsi:type="dcterms:W3CDTF">2026-02-05T09:23:26Z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